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<sst xmlns="http://schemas.openxmlformats.org/spreadsheetml/2006/main" count="168" uniqueCount="62">
  <si>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</si>
  <si>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</si>
  <si>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</si>
  <si>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</si>
  <si>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</si>
  <si>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</si>
  <si>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</si>
  <si>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</si>
  <si>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Управление лифтами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</si>
  <si>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</si>
  <si>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</si>
  <si>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</si>
  <si>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Уборка придомовой территории</t>
  </si>
  <si>
    <t>Ремонт системы ГВС в подвале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</si>
  <si>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2023 году</t>
  </si>
  <si>
    <t xml:space="preserve">Прочистка канализации </t>
  </si>
  <si>
    <t>Замена стояка системы канализации в кв. № 46</t>
  </si>
  <si>
    <t>Февраль</t>
  </si>
  <si>
    <t>Март</t>
  </si>
  <si>
    <t>Апрель</t>
  </si>
  <si>
    <t>Периодическая проверка вентиляционных каналов</t>
  </si>
  <si>
    <t>Закрашивание надписей на фасаде дома</t>
  </si>
  <si>
    <t>Установа диванов на придомовой территории</t>
  </si>
  <si>
    <t>Ремонт дворового освещения</t>
  </si>
  <si>
    <t>Ремонт заслонки мусоропровода в подъезде № 4</t>
  </si>
  <si>
    <t>Ремонт скамейки, подъезд № 4</t>
  </si>
  <si>
    <t>Ремонт розлива системы ХВС в подвале</t>
  </si>
  <si>
    <t>Прочистка канала в кв. № 112</t>
  </si>
  <si>
    <t>Май</t>
  </si>
  <si>
    <t>Техническое обслуживание ОПУ ХВС и тепловой энергии на отопление и ГВС, консервация</t>
  </si>
  <si>
    <t>Промывка прибора учета системы ХВС</t>
  </si>
  <si>
    <t>Прочистка системы канализации в подвале, подъезд № 2</t>
  </si>
  <si>
    <t>Ремонт розлива системы ГВС в подвале (подъезды №№ 2,3)</t>
  </si>
  <si>
    <t>Июнь</t>
  </si>
  <si>
    <t>Выкашивание газонов газонокосилкой на придомовой территории</t>
  </si>
  <si>
    <t>Прочистка канала в кв. № 130</t>
  </si>
  <si>
    <t>Замена запорной арматуры систем отопления в кв. № 36</t>
  </si>
  <si>
    <t>Июль</t>
  </si>
  <si>
    <t>Дератизация, дезинсекция</t>
  </si>
  <si>
    <t>Август</t>
  </si>
  <si>
    <t>Частичное утепление стены фасада кв.144</t>
  </si>
  <si>
    <t>Смена муфты на стояке системы ХВС в кв. № 95</t>
  </si>
  <si>
    <t>Смена светильника в подъезде № 3, 5-ый этаж</t>
  </si>
  <si>
    <t>Герметизация кабельных вводов на крыше(над кв. №№ 143,144)</t>
  </si>
  <si>
    <t>Сентябрь</t>
  </si>
  <si>
    <t>Техническое обслуживание ОПУ ХВС и тепловой энергии на отопление и ГВС, опрессовка</t>
  </si>
  <si>
    <t>Ремонт розлива системы ГВС в подвале</t>
  </si>
  <si>
    <t>Смена запорной арматуры системы ГВС в подвале</t>
  </si>
  <si>
    <t>Октябрь</t>
  </si>
  <si>
    <t>Смена и регулирова доводчиков в подъезде № 4</t>
  </si>
  <si>
    <t>Устройство ливневой воронки, подъезд № 1</t>
  </si>
  <si>
    <t>Ноябрь</t>
  </si>
  <si>
    <t>Техническое обслуживание внутридомового газового оборудования</t>
  </si>
  <si>
    <t>Ремонт  стояка системы ГВС в кв. № 124</t>
  </si>
  <si>
    <t>Ремонт двери в подъезде № 4</t>
  </si>
  <si>
    <t>Установка спускного крана на системе отопления, подъезд № 3</t>
  </si>
  <si>
    <t>Замена запорной арматуры системы отопления, кв. №№ 106,65</t>
  </si>
  <si>
    <t>Дезинсекция в подвале, подъездах, мусорокамерах, мусоропроводы</t>
  </si>
  <si>
    <t>Декабрь</t>
  </si>
  <si>
    <t xml:space="preserve">Очистка придомовой территории от снега погрузчиком </t>
  </si>
  <si>
    <t>Ремонт двери в подъезде № 3</t>
  </si>
  <si>
    <t>Монтаж ДСП над дверью в подъезде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</si>
</sst>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right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58">
      <selection activeCell="D158" sqref="D1:E16384"/>
    </sheetView>
  </sheetViews>
  <sheetFormatPr defaultColWidth="9.140625" defaultRowHeight="12.75"/>
  <cols>
    <col min="1" max="1" width="82.57421875" style="0" customWidth="1"/>
    <col min="2" max="2" width="15.57421875" style="0" customWidth="1"/>
    <col min="3" max="3" width="11.57421875" style="0" customWidth="1"/>
    <col min="4" max="4" width="9.57421875" style="8" hidden="1" customWidth="1"/>
    <col min="5" max="5" width="11.421875" style="0" hidden="1" customWidth="1"/>
    <col min="6" max="7" width="9.140625" style="0" customWidth="1"/>
  </cols>
  <sheetData>
    <row r="1" spans="1:2" ht="46.5" customHeight="1">
      <c r="A1" s="26" t="s">
        <v>14</v>
      </c>
      <c r="B1" s="27"/>
    </row>
    <row r="2" spans="1:2" ht="24" customHeight="1">
      <c r="A2" s="3" t="s">
        <v>0</v>
      </c>
      <c r="B2" s="3" t="s">
        <v>1</v>
      </c>
    </row>
    <row r="3" spans="1:4" ht="24" customHeight="1">
      <c r="A3" s="25" t="s">
        <v>2</v>
      </c>
      <c r="B3" s="25"/>
      <c r="D3" s="9">
        <v>7828.17</v>
      </c>
    </row>
    <row r="4" spans="1:5" ht="24" customHeight="1">
      <c r="A4" s="1" t="s">
        <v>12</v>
      </c>
      <c r="B4" s="5">
        <v>19100.73</v>
      </c>
      <c r="D4" s="14">
        <f>B4/7828.17</f>
        <v>2.439999386829872</v>
      </c>
      <c r="E4" s="15"/>
    </row>
    <row r="5" spans="1:5" ht="24" customHeight="1">
      <c r="A5" s="1" t="s">
        <v>8</v>
      </c>
      <c r="B5" s="4">
        <v>48926.06</v>
      </c>
      <c r="D5" s="14">
        <f aca="true" t="shared" si="0" ref="D5:D15">B5/7828.17</f>
        <v>6.249999680640558</v>
      </c>
      <c r="E5" s="15"/>
    </row>
    <row r="6" spans="1:5" ht="24" customHeight="1">
      <c r="A6" s="1" t="s">
        <v>3</v>
      </c>
      <c r="B6" s="4">
        <v>15656.34</v>
      </c>
      <c r="D6" s="14">
        <f t="shared" si="0"/>
        <v>2</v>
      </c>
      <c r="E6" s="15"/>
    </row>
    <row r="7" spans="1:5" ht="24" customHeight="1">
      <c r="A7" s="1" t="s">
        <v>4</v>
      </c>
      <c r="B7" s="4">
        <v>28885.95</v>
      </c>
      <c r="D7" s="14">
        <f t="shared" si="0"/>
        <v>3.690000344908197</v>
      </c>
      <c r="E7" s="15"/>
    </row>
    <row r="8" spans="1:5" ht="24" customHeight="1">
      <c r="A8" s="1" t="s">
        <v>6</v>
      </c>
      <c r="B8" s="4">
        <v>4883.83</v>
      </c>
      <c r="D8" s="14">
        <f t="shared" si="0"/>
        <v>0.6238788886802407</v>
      </c>
      <c r="E8" s="15"/>
    </row>
    <row r="9" spans="1:5" ht="24" customHeight="1">
      <c r="A9" s="1" t="s">
        <v>9</v>
      </c>
      <c r="B9" s="4">
        <v>4377.97</v>
      </c>
      <c r="D9" s="14">
        <f t="shared" si="0"/>
        <v>0.5592584218278346</v>
      </c>
      <c r="E9" s="14"/>
    </row>
    <row r="10" spans="1:5" ht="24" customHeight="1">
      <c r="A10" s="1" t="s">
        <v>10</v>
      </c>
      <c r="B10" s="4">
        <v>7323</v>
      </c>
      <c r="D10" s="14">
        <f t="shared" si="0"/>
        <v>0.9354676763534773</v>
      </c>
      <c r="E10" s="15"/>
    </row>
    <row r="11" spans="1:5" ht="24" customHeight="1">
      <c r="A11" s="7" t="s">
        <v>7</v>
      </c>
      <c r="B11" s="4">
        <v>36166.15</v>
      </c>
      <c r="D11" s="14">
        <f t="shared" si="0"/>
        <v>4.620000587621373</v>
      </c>
      <c r="E11" s="15"/>
    </row>
    <row r="12" spans="1:5" ht="24" customHeight="1">
      <c r="A12" s="1" t="s">
        <v>11</v>
      </c>
      <c r="B12" s="4">
        <v>9911.69</v>
      </c>
      <c r="D12" s="14">
        <f t="shared" si="0"/>
        <v>1.2661567135103096</v>
      </c>
      <c r="E12" s="15"/>
    </row>
    <row r="13" spans="1:5" ht="24" customHeight="1">
      <c r="A13" s="16" t="s">
        <v>15</v>
      </c>
      <c r="B13" s="13">
        <v>1771</v>
      </c>
      <c r="D13" s="10">
        <f t="shared" si="0"/>
        <v>0.22623422843397625</v>
      </c>
      <c r="E13" s="12"/>
    </row>
    <row r="14" spans="1:5" ht="24" customHeight="1">
      <c r="A14" s="16" t="s">
        <v>13</v>
      </c>
      <c r="B14" s="11">
        <v>4740</v>
      </c>
      <c r="D14" s="10">
        <f t="shared" si="0"/>
        <v>0.6055055012857411</v>
      </c>
      <c r="E14" s="10">
        <f>D13+D14+D15</f>
        <v>1.3768224246535268</v>
      </c>
    </row>
    <row r="15" spans="1:5" ht="24" customHeight="1">
      <c r="A15" s="16" t="s">
        <v>16</v>
      </c>
      <c r="B15" s="11">
        <v>4267</v>
      </c>
      <c r="D15" s="10">
        <f t="shared" si="0"/>
        <v>0.5450826949338096</v>
      </c>
      <c r="E15" s="10">
        <f>B13+B14+B15</f>
        <v>10778</v>
      </c>
    </row>
    <row r="16" spans="1:5" ht="24" customHeight="1">
      <c r="A16" s="2" t="s">
        <v>5</v>
      </c>
      <c r="B16" s="6">
        <f>SUM(B4:B15)</f>
        <v>186009.72</v>
      </c>
      <c r="D16" s="14"/>
      <c r="E16" s="15"/>
    </row>
    <row r="17" spans="1:4" ht="24" customHeight="1">
      <c r="A17" s="25" t="s">
        <v>17</v>
      </c>
      <c r="B17" s="25"/>
      <c r="D17" s="9"/>
    </row>
    <row r="18" spans="1:5" ht="24" customHeight="1">
      <c r="A18" s="1" t="s">
        <v>12</v>
      </c>
      <c r="B18" s="5">
        <v>19100.73</v>
      </c>
      <c r="D18" s="14">
        <f>B18/7828.17</f>
        <v>2.439999386829872</v>
      </c>
      <c r="E18" s="15"/>
    </row>
    <row r="19" spans="1:5" ht="24" customHeight="1">
      <c r="A19" s="1" t="s">
        <v>8</v>
      </c>
      <c r="B19" s="4">
        <v>48926.06</v>
      </c>
      <c r="D19" s="14">
        <f aca="true" t="shared" si="1" ref="D19:D26">B19/7828.17</f>
        <v>6.249999680640558</v>
      </c>
      <c r="E19" s="15"/>
    </row>
    <row r="20" spans="1:5" ht="24" customHeight="1">
      <c r="A20" s="1" t="s">
        <v>3</v>
      </c>
      <c r="B20" s="4">
        <v>15656.34</v>
      </c>
      <c r="D20" s="14">
        <f t="shared" si="1"/>
        <v>2</v>
      </c>
      <c r="E20" s="15"/>
    </row>
    <row r="21" spans="1:5" ht="24" customHeight="1">
      <c r="A21" s="1" t="s">
        <v>4</v>
      </c>
      <c r="B21" s="4">
        <v>28885.95</v>
      </c>
      <c r="D21" s="14">
        <f t="shared" si="1"/>
        <v>3.690000344908197</v>
      </c>
      <c r="E21" s="15"/>
    </row>
    <row r="22" spans="1:5" ht="24" customHeight="1">
      <c r="A22" s="1" t="s">
        <v>6</v>
      </c>
      <c r="B22" s="4">
        <v>5237.88</v>
      </c>
      <c r="D22" s="14">
        <f t="shared" si="1"/>
        <v>0.6691065728005396</v>
      </c>
      <c r="E22" s="15"/>
    </row>
    <row r="23" spans="1:5" ht="24" customHeight="1">
      <c r="A23" s="1" t="s">
        <v>9</v>
      </c>
      <c r="B23" s="4">
        <v>4377.97</v>
      </c>
      <c r="D23" s="14">
        <f t="shared" si="1"/>
        <v>0.5592584218278346</v>
      </c>
      <c r="E23" s="14"/>
    </row>
    <row r="24" spans="1:5" ht="24" customHeight="1">
      <c r="A24" s="1" t="s">
        <v>10</v>
      </c>
      <c r="B24" s="4">
        <v>12572.18</v>
      </c>
      <c r="D24" s="14">
        <f t="shared" si="1"/>
        <v>1.6060177538300777</v>
      </c>
      <c r="E24" s="15"/>
    </row>
    <row r="25" spans="1:5" ht="24" customHeight="1">
      <c r="A25" s="7" t="s">
        <v>7</v>
      </c>
      <c r="B25" s="4">
        <v>36166.15</v>
      </c>
      <c r="D25" s="14">
        <f t="shared" si="1"/>
        <v>4.620000587621373</v>
      </c>
      <c r="E25" s="15"/>
    </row>
    <row r="26" spans="1:5" ht="24" customHeight="1">
      <c r="A26" s="1" t="s">
        <v>11</v>
      </c>
      <c r="B26" s="4">
        <v>9911.69</v>
      </c>
      <c r="D26" s="14">
        <f t="shared" si="1"/>
        <v>1.2661567135103096</v>
      </c>
      <c r="E26" s="15"/>
    </row>
    <row r="27" spans="1:5" ht="24" customHeight="1">
      <c r="A27" s="2" t="s">
        <v>5</v>
      </c>
      <c r="B27" s="6">
        <f>SUM(B18:B26)</f>
        <v>180834.94999999998</v>
      </c>
      <c r="D27" s="14"/>
      <c r="E27" s="15"/>
    </row>
    <row r="28" spans="1:4" ht="24" customHeight="1">
      <c r="A28" s="25" t="s">
        <v>18</v>
      </c>
      <c r="B28" s="25"/>
      <c r="D28" s="9"/>
    </row>
    <row r="29" spans="1:5" ht="24" customHeight="1">
      <c r="A29" s="1" t="s">
        <v>12</v>
      </c>
      <c r="B29" s="5">
        <v>19100.73</v>
      </c>
      <c r="D29" s="14">
        <f>B29/7828.17</f>
        <v>2.439999386829872</v>
      </c>
      <c r="E29" s="15"/>
    </row>
    <row r="30" spans="1:5" ht="24" customHeight="1">
      <c r="A30" s="1" t="s">
        <v>8</v>
      </c>
      <c r="B30" s="4">
        <v>48926.06</v>
      </c>
      <c r="D30" s="14">
        <f aca="true" t="shared" si="2" ref="D30:D37">B30/7828.17</f>
        <v>6.249999680640558</v>
      </c>
      <c r="E30" s="15"/>
    </row>
    <row r="31" spans="1:5" ht="24" customHeight="1">
      <c r="A31" s="1" t="s">
        <v>3</v>
      </c>
      <c r="B31" s="4">
        <v>15656.34</v>
      </c>
      <c r="D31" s="14">
        <f t="shared" si="2"/>
        <v>2</v>
      </c>
      <c r="E31" s="15"/>
    </row>
    <row r="32" spans="1:5" ht="24" customHeight="1">
      <c r="A32" s="1" t="s">
        <v>4</v>
      </c>
      <c r="B32" s="4">
        <v>28885.95</v>
      </c>
      <c r="D32" s="14">
        <f t="shared" si="2"/>
        <v>3.690000344908197</v>
      </c>
      <c r="E32" s="15"/>
    </row>
    <row r="33" spans="1:5" ht="24" customHeight="1">
      <c r="A33" s="1" t="s">
        <v>6</v>
      </c>
      <c r="B33" s="4">
        <v>4796.68</v>
      </c>
      <c r="D33" s="14">
        <f t="shared" si="2"/>
        <v>0.6127460185458415</v>
      </c>
      <c r="E33" s="15"/>
    </row>
    <row r="34" spans="1:5" ht="24" customHeight="1">
      <c r="A34" s="1" t="s">
        <v>9</v>
      </c>
      <c r="B34" s="4">
        <v>4377.97</v>
      </c>
      <c r="D34" s="14">
        <f t="shared" si="2"/>
        <v>0.5592584218278346</v>
      </c>
      <c r="E34" s="14"/>
    </row>
    <row r="35" spans="1:5" ht="24" customHeight="1">
      <c r="A35" s="1" t="s">
        <v>10</v>
      </c>
      <c r="B35" s="4">
        <v>7000</v>
      </c>
      <c r="D35" s="14">
        <f t="shared" si="2"/>
        <v>0.8942064364979299</v>
      </c>
      <c r="E35" s="15"/>
    </row>
    <row r="36" spans="1:5" ht="24" customHeight="1">
      <c r="A36" s="7" t="s">
        <v>7</v>
      </c>
      <c r="B36" s="4">
        <v>36166.15</v>
      </c>
      <c r="D36" s="14">
        <f t="shared" si="2"/>
        <v>4.620000587621373</v>
      </c>
      <c r="E36" s="15"/>
    </row>
    <row r="37" spans="1:5" ht="24" customHeight="1">
      <c r="A37" s="1" t="s">
        <v>11</v>
      </c>
      <c r="B37" s="4">
        <v>9911.69</v>
      </c>
      <c r="D37" s="14">
        <f t="shared" si="2"/>
        <v>1.2661567135103096</v>
      </c>
      <c r="E37" s="15"/>
    </row>
    <row r="38" spans="1:5" ht="24" customHeight="1">
      <c r="A38" s="2" t="s">
        <v>5</v>
      </c>
      <c r="B38" s="6">
        <f>SUM(B29:B37)</f>
        <v>174821.56999999998</v>
      </c>
      <c r="D38" s="14"/>
      <c r="E38" s="15"/>
    </row>
    <row r="39" spans="1:4" ht="24" customHeight="1">
      <c r="A39" s="25" t="s">
        <v>19</v>
      </c>
      <c r="B39" s="25"/>
      <c r="D39" s="9"/>
    </row>
    <row r="40" spans="1:5" ht="24" customHeight="1">
      <c r="A40" s="1" t="s">
        <v>12</v>
      </c>
      <c r="B40" s="5">
        <v>19100.73</v>
      </c>
      <c r="D40" s="14">
        <f>B40/7828.17</f>
        <v>2.439999386829872</v>
      </c>
      <c r="E40" s="15"/>
    </row>
    <row r="41" spans="1:5" ht="24" customHeight="1">
      <c r="A41" s="1" t="s">
        <v>8</v>
      </c>
      <c r="B41" s="4">
        <v>48926.06</v>
      </c>
      <c r="D41" s="14">
        <f aca="true" t="shared" si="3" ref="D41:D56">B41/7828.17</f>
        <v>6.249999680640558</v>
      </c>
      <c r="E41" s="15"/>
    </row>
    <row r="42" spans="1:5" ht="24" customHeight="1">
      <c r="A42" s="1" t="s">
        <v>3</v>
      </c>
      <c r="B42" s="4">
        <v>15656.34</v>
      </c>
      <c r="D42" s="14">
        <f t="shared" si="3"/>
        <v>2</v>
      </c>
      <c r="E42" s="15"/>
    </row>
    <row r="43" spans="1:5" ht="24" customHeight="1">
      <c r="A43" s="1" t="s">
        <v>4</v>
      </c>
      <c r="B43" s="4">
        <v>28885.95</v>
      </c>
      <c r="D43" s="14">
        <f t="shared" si="3"/>
        <v>3.690000344908197</v>
      </c>
      <c r="E43" s="15"/>
    </row>
    <row r="44" spans="1:5" ht="24" customHeight="1">
      <c r="A44" s="1" t="s">
        <v>6</v>
      </c>
      <c r="B44" s="4">
        <v>4796.68</v>
      </c>
      <c r="D44" s="14">
        <f t="shared" si="3"/>
        <v>0.6127460185458415</v>
      </c>
      <c r="E44" s="15"/>
    </row>
    <row r="45" spans="1:5" ht="24" customHeight="1">
      <c r="A45" s="1" t="s">
        <v>9</v>
      </c>
      <c r="B45" s="4">
        <v>4377.97</v>
      </c>
      <c r="D45" s="14">
        <f t="shared" si="3"/>
        <v>0.5592584218278346</v>
      </c>
      <c r="E45" s="14"/>
    </row>
    <row r="46" spans="1:5" ht="24" customHeight="1">
      <c r="A46" s="1" t="s">
        <v>10</v>
      </c>
      <c r="B46" s="4">
        <v>9800</v>
      </c>
      <c r="D46" s="14">
        <f t="shared" si="3"/>
        <v>1.251889011097102</v>
      </c>
      <c r="E46" s="15"/>
    </row>
    <row r="47" spans="1:5" ht="24" customHeight="1">
      <c r="A47" s="7" t="s">
        <v>7</v>
      </c>
      <c r="B47" s="4">
        <v>36166.15</v>
      </c>
      <c r="D47" s="14">
        <f aca="true" t="shared" si="4" ref="D47:D52">B47/7828.17</f>
        <v>4.620000587621373</v>
      </c>
      <c r="E47" s="15"/>
    </row>
    <row r="48" spans="1:5" ht="24" customHeight="1">
      <c r="A48" s="1" t="s">
        <v>11</v>
      </c>
      <c r="B48" s="4">
        <v>9911.69</v>
      </c>
      <c r="D48" s="14">
        <f t="shared" si="4"/>
        <v>1.2661567135103096</v>
      </c>
      <c r="E48" s="15"/>
    </row>
    <row r="49" spans="1:5" ht="24" customHeight="1">
      <c r="A49" s="1" t="s">
        <v>20</v>
      </c>
      <c r="B49" s="4">
        <v>12300</v>
      </c>
      <c r="D49" s="14">
        <f t="shared" si="4"/>
        <v>1.5712484527035053</v>
      </c>
      <c r="E49" s="15"/>
    </row>
    <row r="50" spans="1:5" ht="24" customHeight="1">
      <c r="A50" s="17" t="s">
        <v>21</v>
      </c>
      <c r="B50" s="18">
        <v>1918</v>
      </c>
      <c r="D50" s="10">
        <f t="shared" si="4"/>
        <v>0.2450125636004328</v>
      </c>
      <c r="E50" s="12"/>
    </row>
    <row r="51" spans="1:5" ht="24" customHeight="1">
      <c r="A51" s="17" t="s">
        <v>22</v>
      </c>
      <c r="B51" s="18">
        <v>1433</v>
      </c>
      <c r="D51" s="10">
        <f t="shared" si="4"/>
        <v>0.18305683192879052</v>
      </c>
      <c r="E51" s="12"/>
    </row>
    <row r="52" spans="1:5" ht="24" customHeight="1">
      <c r="A52" s="16" t="s">
        <v>23</v>
      </c>
      <c r="B52" s="18">
        <v>31476</v>
      </c>
      <c r="D52" s="10">
        <f t="shared" si="4"/>
        <v>4.020863113601263</v>
      </c>
      <c r="E52" s="12"/>
    </row>
    <row r="53" spans="1:5" ht="24" customHeight="1">
      <c r="A53" s="16" t="s">
        <v>24</v>
      </c>
      <c r="B53" s="11">
        <v>730</v>
      </c>
      <c r="D53" s="10">
        <f t="shared" si="3"/>
        <v>0.09325295694906983</v>
      </c>
      <c r="E53" s="12"/>
    </row>
    <row r="54" spans="1:5" ht="24" customHeight="1">
      <c r="A54" s="16" t="s">
        <v>25</v>
      </c>
      <c r="B54" s="18">
        <v>3754</v>
      </c>
      <c r="D54" s="10">
        <f>B54/7828.17</f>
        <v>0.47955013751617553</v>
      </c>
      <c r="E54" s="12"/>
    </row>
    <row r="55" spans="1:5" ht="24" customHeight="1">
      <c r="A55" s="16" t="s">
        <v>26</v>
      </c>
      <c r="B55" s="18">
        <v>14555</v>
      </c>
      <c r="D55" s="10">
        <f>B55/7828.17</f>
        <v>1.8593106690324814</v>
      </c>
      <c r="E55" s="10">
        <f>D50+D51+D52+D53+D54+D55+D56</f>
        <v>6.932143783285238</v>
      </c>
    </row>
    <row r="56" spans="1:5" ht="24" customHeight="1">
      <c r="A56" s="16" t="s">
        <v>27</v>
      </c>
      <c r="B56" s="11">
        <v>400</v>
      </c>
      <c r="D56" s="10">
        <f t="shared" si="3"/>
        <v>0.051097510657024565</v>
      </c>
      <c r="E56" s="12">
        <f>B50+B51+B52+B53+B54+B55+B56</f>
        <v>54266</v>
      </c>
    </row>
    <row r="57" spans="1:5" ht="24" customHeight="1">
      <c r="A57" s="2" t="s">
        <v>5</v>
      </c>
      <c r="B57" s="6">
        <f>SUM(B40:B56)</f>
        <v>244187.56999999998</v>
      </c>
      <c r="D57" s="14"/>
      <c r="E57" s="15"/>
    </row>
    <row r="58" spans="1:4" ht="24" customHeight="1">
      <c r="A58" s="25" t="s">
        <v>28</v>
      </c>
      <c r="B58" s="25"/>
      <c r="D58" s="20">
        <v>7829.17</v>
      </c>
    </row>
    <row r="59" spans="1:5" ht="24" customHeight="1">
      <c r="A59" s="1" t="s">
        <v>12</v>
      </c>
      <c r="B59" s="5">
        <v>19103.17</v>
      </c>
      <c r="D59" s="14">
        <f>B59/7829.17</f>
        <v>2.4399993869081906</v>
      </c>
      <c r="E59" s="15"/>
    </row>
    <row r="60" spans="1:5" ht="24" customHeight="1">
      <c r="A60" s="1" t="s">
        <v>8</v>
      </c>
      <c r="B60" s="4">
        <v>48932.31</v>
      </c>
      <c r="D60" s="14">
        <f aca="true" t="shared" si="5" ref="D60:D69">B60/7829.17</f>
        <v>6.249999680681349</v>
      </c>
      <c r="E60" s="15"/>
    </row>
    <row r="61" spans="1:5" ht="24" customHeight="1">
      <c r="A61" s="1" t="s">
        <v>3</v>
      </c>
      <c r="B61" s="4">
        <v>15658.34</v>
      </c>
      <c r="D61" s="14">
        <f t="shared" si="5"/>
        <v>2</v>
      </c>
      <c r="E61" s="15"/>
    </row>
    <row r="62" spans="1:5" ht="24" customHeight="1">
      <c r="A62" s="1" t="s">
        <v>4</v>
      </c>
      <c r="B62" s="4">
        <v>28889.64</v>
      </c>
      <c r="D62" s="14">
        <f t="shared" si="5"/>
        <v>3.6900003448641425</v>
      </c>
      <c r="E62" s="15"/>
    </row>
    <row r="63" spans="1:5" ht="24" customHeight="1">
      <c r="A63" s="1" t="s">
        <v>6</v>
      </c>
      <c r="B63" s="4">
        <v>5623.93</v>
      </c>
      <c r="D63" s="14">
        <f t="shared" si="5"/>
        <v>0.7183302955485703</v>
      </c>
      <c r="E63" s="15"/>
    </row>
    <row r="64" spans="1:5" ht="30" customHeight="1">
      <c r="A64" s="1" t="s">
        <v>29</v>
      </c>
      <c r="B64" s="4">
        <v>35258.41</v>
      </c>
      <c r="D64" s="14">
        <f t="shared" si="5"/>
        <v>4.503467161908606</v>
      </c>
      <c r="E64" s="14"/>
    </row>
    <row r="65" spans="1:5" ht="24" customHeight="1">
      <c r="A65" s="1" t="s">
        <v>10</v>
      </c>
      <c r="B65" s="4">
        <v>6934.38</v>
      </c>
      <c r="D65" s="14">
        <f t="shared" si="5"/>
        <v>0.8857107458389587</v>
      </c>
      <c r="E65" s="15"/>
    </row>
    <row r="66" spans="1:5" ht="24" customHeight="1">
      <c r="A66" s="7" t="s">
        <v>7</v>
      </c>
      <c r="B66" s="4">
        <v>36170.77</v>
      </c>
      <c r="D66" s="14">
        <f t="shared" si="5"/>
        <v>4.620000587546317</v>
      </c>
      <c r="E66" s="15"/>
    </row>
    <row r="67" spans="1:5" ht="24" customHeight="1">
      <c r="A67" s="16" t="s">
        <v>30</v>
      </c>
      <c r="B67" s="19">
        <v>4128</v>
      </c>
      <c r="D67" s="10">
        <f t="shared" si="5"/>
        <v>0.5272589559301943</v>
      </c>
      <c r="E67" s="12"/>
    </row>
    <row r="68" spans="1:5" ht="24" customHeight="1">
      <c r="A68" s="16" t="s">
        <v>31</v>
      </c>
      <c r="B68" s="4">
        <v>2246</v>
      </c>
      <c r="D68" s="10">
        <f t="shared" si="5"/>
        <v>0.2868758757313994</v>
      </c>
      <c r="E68" s="10">
        <f>D67+D68+D69</f>
        <v>4.277464916459855</v>
      </c>
    </row>
    <row r="69" spans="1:5" ht="24" customHeight="1">
      <c r="A69" s="16" t="s">
        <v>32</v>
      </c>
      <c r="B69" s="19">
        <v>27115</v>
      </c>
      <c r="D69" s="10">
        <f t="shared" si="5"/>
        <v>3.463330084798261</v>
      </c>
      <c r="E69" s="12">
        <f>B67+B68+B69</f>
        <v>33489</v>
      </c>
    </row>
    <row r="70" spans="1:5" ht="24" customHeight="1">
      <c r="A70" s="2" t="s">
        <v>5</v>
      </c>
      <c r="B70" s="6">
        <f>SUM(B59:B69)</f>
        <v>230059.94999999998</v>
      </c>
      <c r="D70" s="14"/>
      <c r="E70" s="15"/>
    </row>
    <row r="71" spans="1:4" ht="24" customHeight="1">
      <c r="A71" s="25" t="s">
        <v>33</v>
      </c>
      <c r="B71" s="25"/>
      <c r="D71" s="21"/>
    </row>
    <row r="72" spans="1:5" ht="24" customHeight="1">
      <c r="A72" s="1" t="s">
        <v>12</v>
      </c>
      <c r="B72" s="5">
        <v>19103.17</v>
      </c>
      <c r="D72" s="14">
        <f>B72/7829.17</f>
        <v>2.4399993869081906</v>
      </c>
      <c r="E72" s="15"/>
    </row>
    <row r="73" spans="1:5" ht="24" customHeight="1">
      <c r="A73" s="1" t="s">
        <v>8</v>
      </c>
      <c r="B73" s="4">
        <v>48932.31</v>
      </c>
      <c r="D73" s="14">
        <f aca="true" t="shared" si="6" ref="D73:D83">B73/7829.17</f>
        <v>6.249999680681349</v>
      </c>
      <c r="E73" s="15"/>
    </row>
    <row r="74" spans="1:5" ht="24" customHeight="1">
      <c r="A74" s="1" t="s">
        <v>3</v>
      </c>
      <c r="B74" s="4">
        <v>15658.34</v>
      </c>
      <c r="D74" s="14">
        <f t="shared" si="6"/>
        <v>2</v>
      </c>
      <c r="E74" s="15"/>
    </row>
    <row r="75" spans="1:5" ht="24" customHeight="1">
      <c r="A75" s="1" t="s">
        <v>4</v>
      </c>
      <c r="B75" s="4">
        <v>28889.64</v>
      </c>
      <c r="D75" s="14">
        <f t="shared" si="6"/>
        <v>3.6900003448641425</v>
      </c>
      <c r="E75" s="15"/>
    </row>
    <row r="76" spans="1:5" ht="24" customHeight="1">
      <c r="A76" s="1" t="s">
        <v>6</v>
      </c>
      <c r="B76" s="4">
        <v>4796.68</v>
      </c>
      <c r="D76" s="14">
        <f t="shared" si="6"/>
        <v>0.6126677540531117</v>
      </c>
      <c r="E76" s="15"/>
    </row>
    <row r="77" spans="1:5" ht="30" customHeight="1">
      <c r="A77" s="1" t="s">
        <v>9</v>
      </c>
      <c r="B77" s="4">
        <v>4377.97</v>
      </c>
      <c r="D77" s="14">
        <f t="shared" si="6"/>
        <v>0.5591869891699887</v>
      </c>
      <c r="E77" s="14"/>
    </row>
    <row r="78" spans="1:5" ht="24" customHeight="1">
      <c r="A78" s="1" t="s">
        <v>10</v>
      </c>
      <c r="B78" s="4">
        <v>9755.38</v>
      </c>
      <c r="D78" s="14">
        <f t="shared" si="6"/>
        <v>1.2460299112166422</v>
      </c>
      <c r="E78" s="15"/>
    </row>
    <row r="79" spans="1:5" ht="24" customHeight="1">
      <c r="A79" s="7" t="s">
        <v>7</v>
      </c>
      <c r="B79" s="4">
        <v>36170.77</v>
      </c>
      <c r="D79" s="14">
        <f t="shared" si="6"/>
        <v>4.620000587546317</v>
      </c>
      <c r="E79" s="15"/>
    </row>
    <row r="80" spans="1:5" ht="24" customHeight="1">
      <c r="A80" s="16" t="s">
        <v>20</v>
      </c>
      <c r="B80" s="19">
        <v>100</v>
      </c>
      <c r="D80" s="14">
        <f t="shared" si="6"/>
        <v>0.012772746025440755</v>
      </c>
      <c r="E80" s="15"/>
    </row>
    <row r="81" spans="1:5" ht="24" customHeight="1">
      <c r="A81" s="22" t="s">
        <v>34</v>
      </c>
      <c r="B81" s="11">
        <v>9621.6</v>
      </c>
      <c r="D81" s="10">
        <f t="shared" si="6"/>
        <v>1.2289425315838078</v>
      </c>
      <c r="E81" s="10"/>
    </row>
    <row r="82" spans="1:5" ht="24" customHeight="1">
      <c r="A82" s="22" t="s">
        <v>35</v>
      </c>
      <c r="B82" s="11">
        <v>400</v>
      </c>
      <c r="D82" s="10">
        <f>B82/7829.17</f>
        <v>0.05109098410176302</v>
      </c>
      <c r="E82" s="10">
        <f>D81+D82+D83</f>
        <v>1.3607572705663564</v>
      </c>
    </row>
    <row r="83" spans="1:5" ht="24" customHeight="1">
      <c r="A83" s="22" t="s">
        <v>36</v>
      </c>
      <c r="B83" s="18">
        <v>632</v>
      </c>
      <c r="D83" s="10">
        <f t="shared" si="6"/>
        <v>0.08072375488078558</v>
      </c>
      <c r="E83" s="12">
        <f>B81+B82+B83</f>
        <v>10653.6</v>
      </c>
    </row>
    <row r="84" spans="1:5" ht="24" customHeight="1">
      <c r="A84" s="2" t="s">
        <v>5</v>
      </c>
      <c r="B84" s="6">
        <f>SUM(B72:B83)</f>
        <v>178437.86</v>
      </c>
      <c r="D84" s="14"/>
      <c r="E84" s="15"/>
    </row>
    <row r="85" spans="1:4" ht="24" customHeight="1">
      <c r="A85" s="25" t="s">
        <v>37</v>
      </c>
      <c r="B85" s="25"/>
      <c r="D85" s="21"/>
    </row>
    <row r="86" spans="1:5" ht="24" customHeight="1">
      <c r="A86" s="1" t="s">
        <v>12</v>
      </c>
      <c r="B86" s="5">
        <v>19103.17</v>
      </c>
      <c r="D86" s="14">
        <f>B86/7829.17</f>
        <v>2.4399993869081906</v>
      </c>
      <c r="E86" s="15"/>
    </row>
    <row r="87" spans="1:5" ht="24" customHeight="1">
      <c r="A87" s="1" t="s">
        <v>8</v>
      </c>
      <c r="B87" s="4">
        <v>48932.31</v>
      </c>
      <c r="D87" s="14">
        <f aca="true" t="shared" si="7" ref="D87:D95">B87/7829.17</f>
        <v>6.249999680681349</v>
      </c>
      <c r="E87" s="15"/>
    </row>
    <row r="88" spans="1:5" ht="24" customHeight="1">
      <c r="A88" s="1" t="s">
        <v>3</v>
      </c>
      <c r="B88" s="4">
        <v>15658.34</v>
      </c>
      <c r="D88" s="14">
        <f t="shared" si="7"/>
        <v>2</v>
      </c>
      <c r="E88" s="15"/>
    </row>
    <row r="89" spans="1:5" ht="24" customHeight="1">
      <c r="A89" s="1" t="s">
        <v>4</v>
      </c>
      <c r="B89" s="4">
        <v>28889.64</v>
      </c>
      <c r="D89" s="14">
        <f t="shared" si="7"/>
        <v>3.6900003448641425</v>
      </c>
      <c r="E89" s="15"/>
    </row>
    <row r="90" spans="1:5" ht="24" customHeight="1">
      <c r="A90" s="1" t="s">
        <v>6</v>
      </c>
      <c r="B90" s="4">
        <v>4796.68</v>
      </c>
      <c r="D90" s="14">
        <f t="shared" si="7"/>
        <v>0.6126677540531117</v>
      </c>
      <c r="E90" s="15"/>
    </row>
    <row r="91" spans="1:5" ht="30" customHeight="1">
      <c r="A91" s="1" t="s">
        <v>9</v>
      </c>
      <c r="B91" s="4">
        <v>4377.97</v>
      </c>
      <c r="D91" s="14">
        <f t="shared" si="7"/>
        <v>0.5591869891699887</v>
      </c>
      <c r="E91" s="14"/>
    </row>
    <row r="92" spans="1:5" ht="24" customHeight="1">
      <c r="A92" s="1" t="s">
        <v>10</v>
      </c>
      <c r="B92" s="4">
        <v>7000</v>
      </c>
      <c r="D92" s="14">
        <f t="shared" si="7"/>
        <v>0.8940922217808529</v>
      </c>
      <c r="E92" s="15"/>
    </row>
    <row r="93" spans="1:5" ht="24" customHeight="1">
      <c r="A93" s="7" t="s">
        <v>7</v>
      </c>
      <c r="B93" s="4">
        <v>36170.77</v>
      </c>
      <c r="D93" s="14">
        <f t="shared" si="7"/>
        <v>4.620000587546317</v>
      </c>
      <c r="E93" s="15"/>
    </row>
    <row r="94" spans="1:5" ht="24" customHeight="1">
      <c r="A94" s="16" t="s">
        <v>20</v>
      </c>
      <c r="B94" s="19">
        <v>100</v>
      </c>
      <c r="D94" s="14">
        <f t="shared" si="7"/>
        <v>0.012772746025440755</v>
      </c>
      <c r="E94" s="15"/>
    </row>
    <row r="95" spans="1:6" ht="24" customHeight="1">
      <c r="A95" s="16" t="s">
        <v>38</v>
      </c>
      <c r="B95" s="11">
        <v>15946.47</v>
      </c>
      <c r="D95" s="14">
        <f t="shared" si="7"/>
        <v>2.036802113123102</v>
      </c>
      <c r="E95" s="14"/>
      <c r="F95" s="15"/>
    </row>
    <row r="96" spans="1:5" ht="24" customHeight="1">
      <c r="A96" s="2" t="s">
        <v>5</v>
      </c>
      <c r="B96" s="6">
        <f>SUM(B86:B95)</f>
        <v>180975.34999999998</v>
      </c>
      <c r="D96" s="14"/>
      <c r="E96" s="15"/>
    </row>
    <row r="97" spans="1:4" ht="24" customHeight="1">
      <c r="A97" s="25" t="s">
        <v>39</v>
      </c>
      <c r="B97" s="25"/>
      <c r="D97" s="20">
        <v>7832.97</v>
      </c>
    </row>
    <row r="98" spans="1:5" ht="24" customHeight="1">
      <c r="A98" s="1" t="s">
        <v>12</v>
      </c>
      <c r="B98" s="5">
        <v>19112.45</v>
      </c>
      <c r="D98" s="14">
        <f>B98/7832.97</f>
        <v>2.440000408529587</v>
      </c>
      <c r="E98" s="15"/>
    </row>
    <row r="99" spans="1:5" ht="24" customHeight="1">
      <c r="A99" s="1" t="s">
        <v>8</v>
      </c>
      <c r="B99" s="4">
        <v>48956.06</v>
      </c>
      <c r="D99" s="14">
        <f aca="true" t="shared" si="8" ref="D99:D109">B99/7832.97</f>
        <v>6.249999680836259</v>
      </c>
      <c r="E99" s="15"/>
    </row>
    <row r="100" spans="1:5" ht="24" customHeight="1">
      <c r="A100" s="1" t="s">
        <v>3</v>
      </c>
      <c r="B100" s="4">
        <v>15665.94</v>
      </c>
      <c r="D100" s="14">
        <f t="shared" si="8"/>
        <v>2</v>
      </c>
      <c r="E100" s="15"/>
    </row>
    <row r="101" spans="1:5" ht="24" customHeight="1">
      <c r="A101" s="1" t="s">
        <v>4</v>
      </c>
      <c r="B101" s="4">
        <v>28903.66</v>
      </c>
      <c r="D101" s="14">
        <f t="shared" si="8"/>
        <v>3.690000089365847</v>
      </c>
      <c r="E101" s="15"/>
    </row>
    <row r="102" spans="1:5" ht="24" customHeight="1">
      <c r="A102" s="1" t="s">
        <v>6</v>
      </c>
      <c r="B102" s="4">
        <v>4796.68</v>
      </c>
      <c r="D102" s="14">
        <f t="shared" si="8"/>
        <v>0.6123705312288953</v>
      </c>
      <c r="E102" s="15"/>
    </row>
    <row r="103" spans="1:5" ht="30" customHeight="1">
      <c r="A103" s="1" t="s">
        <v>9</v>
      </c>
      <c r="B103" s="4">
        <v>4377.97</v>
      </c>
      <c r="D103" s="14">
        <f t="shared" si="8"/>
        <v>0.5589157114095931</v>
      </c>
      <c r="E103" s="14"/>
    </row>
    <row r="104" spans="1:5" ht="24" customHeight="1">
      <c r="A104" s="1" t="s">
        <v>10</v>
      </c>
      <c r="B104" s="4">
        <v>6856.94</v>
      </c>
      <c r="D104" s="14">
        <f t="shared" si="8"/>
        <v>0.8753946459644297</v>
      </c>
      <c r="E104" s="15"/>
    </row>
    <row r="105" spans="1:5" ht="24" customHeight="1">
      <c r="A105" s="7" t="s">
        <v>7</v>
      </c>
      <c r="B105" s="4">
        <v>36188.32</v>
      </c>
      <c r="D105" s="14">
        <f t="shared" si="8"/>
        <v>4.619999821268306</v>
      </c>
      <c r="E105" s="15"/>
    </row>
    <row r="106" spans="1:5" ht="24" customHeight="1">
      <c r="A106" s="16" t="s">
        <v>40</v>
      </c>
      <c r="B106" s="23">
        <v>31680</v>
      </c>
      <c r="D106" s="10">
        <f t="shared" si="8"/>
        <v>4.044442912458493</v>
      </c>
      <c r="E106" s="12"/>
    </row>
    <row r="107" spans="1:6" ht="24" customHeight="1">
      <c r="A107" s="16" t="s">
        <v>41</v>
      </c>
      <c r="B107" s="23">
        <v>511</v>
      </c>
      <c r="D107" s="10">
        <f t="shared" si="8"/>
        <v>0.06523706844274904</v>
      </c>
      <c r="E107" s="10"/>
      <c r="F107" s="15"/>
    </row>
    <row r="108" spans="1:6" ht="24" customHeight="1">
      <c r="A108" s="16" t="s">
        <v>42</v>
      </c>
      <c r="B108" s="18">
        <v>2480</v>
      </c>
      <c r="D108" s="10">
        <f t="shared" si="8"/>
        <v>0.31661043001569006</v>
      </c>
      <c r="E108" s="10">
        <f>D106+D107+D108+D109</f>
        <v>4.658862474897772</v>
      </c>
      <c r="F108" s="15"/>
    </row>
    <row r="109" spans="1:6" ht="24" customHeight="1">
      <c r="A109" s="16" t="s">
        <v>43</v>
      </c>
      <c r="B109" s="16">
        <v>1821.73</v>
      </c>
      <c r="D109" s="10">
        <f t="shared" si="8"/>
        <v>0.23257206398083996</v>
      </c>
      <c r="E109" s="10">
        <f>B106+B107+B108+B109</f>
        <v>36492.73</v>
      </c>
      <c r="F109" s="15"/>
    </row>
    <row r="110" spans="1:5" ht="24" customHeight="1">
      <c r="A110" s="2" t="s">
        <v>5</v>
      </c>
      <c r="B110" s="6">
        <f>SUM(B98:B109)</f>
        <v>201350.75000000003</v>
      </c>
      <c r="D110" s="14"/>
      <c r="E110" s="15"/>
    </row>
    <row r="111" spans="1:4" ht="24" customHeight="1">
      <c r="A111" s="25" t="s">
        <v>44</v>
      </c>
      <c r="B111" s="25"/>
      <c r="D111" s="21"/>
    </row>
    <row r="112" spans="1:5" ht="24" customHeight="1">
      <c r="A112" s="1" t="s">
        <v>12</v>
      </c>
      <c r="B112" s="5">
        <v>19112.45</v>
      </c>
      <c r="D112" s="14">
        <f>B112/7832.97</f>
        <v>2.440000408529587</v>
      </c>
      <c r="E112" s="15"/>
    </row>
    <row r="113" spans="1:5" ht="24" customHeight="1">
      <c r="A113" s="1" t="s">
        <v>8</v>
      </c>
      <c r="B113" s="4">
        <v>48956.06</v>
      </c>
      <c r="D113" s="14">
        <f aca="true" t="shared" si="9" ref="D113:D124">B113/7832.97</f>
        <v>6.249999680836259</v>
      </c>
      <c r="E113" s="15"/>
    </row>
    <row r="114" spans="1:5" ht="24" customHeight="1">
      <c r="A114" s="1" t="s">
        <v>3</v>
      </c>
      <c r="B114" s="4">
        <v>15665.94</v>
      </c>
      <c r="D114" s="14">
        <f t="shared" si="9"/>
        <v>2</v>
      </c>
      <c r="E114" s="15"/>
    </row>
    <row r="115" spans="1:5" ht="24" customHeight="1">
      <c r="A115" s="1" t="s">
        <v>4</v>
      </c>
      <c r="B115" s="4">
        <v>28903.66</v>
      </c>
      <c r="D115" s="14">
        <f t="shared" si="9"/>
        <v>3.690000089365847</v>
      </c>
      <c r="E115" s="15"/>
    </row>
    <row r="116" spans="1:5" ht="24" customHeight="1">
      <c r="A116" s="1" t="s">
        <v>6</v>
      </c>
      <c r="B116" s="4">
        <v>4796.68</v>
      </c>
      <c r="D116" s="14">
        <f t="shared" si="9"/>
        <v>0.6123705312288953</v>
      </c>
      <c r="E116" s="15"/>
    </row>
    <row r="117" spans="1:5" ht="30" customHeight="1">
      <c r="A117" s="1" t="s">
        <v>45</v>
      </c>
      <c r="B117" s="4">
        <v>32634.01</v>
      </c>
      <c r="D117" s="14">
        <f t="shared" si="9"/>
        <v>4.166237072272714</v>
      </c>
      <c r="E117" s="14"/>
    </row>
    <row r="118" spans="1:5" ht="24" customHeight="1">
      <c r="A118" s="1" t="s">
        <v>10</v>
      </c>
      <c r="B118" s="4">
        <v>7000</v>
      </c>
      <c r="D118" s="14">
        <f t="shared" si="9"/>
        <v>0.89365847181848</v>
      </c>
      <c r="E118" s="15"/>
    </row>
    <row r="119" spans="1:5" ht="24" customHeight="1">
      <c r="A119" s="7" t="s">
        <v>7</v>
      </c>
      <c r="B119" s="4">
        <v>36188.32</v>
      </c>
      <c r="D119" s="14">
        <f t="shared" si="9"/>
        <v>4.619999821268306</v>
      </c>
      <c r="E119" s="15"/>
    </row>
    <row r="120" spans="1:5" ht="24" customHeight="1">
      <c r="A120" s="1" t="s">
        <v>11</v>
      </c>
      <c r="B120" s="4">
        <v>4173.78</v>
      </c>
      <c r="D120" s="14">
        <f t="shared" si="9"/>
        <v>0.532847693786648</v>
      </c>
      <c r="E120" s="15"/>
    </row>
    <row r="121" spans="1:5" ht="24" customHeight="1">
      <c r="A121" s="16" t="s">
        <v>20</v>
      </c>
      <c r="B121" s="23">
        <v>4950</v>
      </c>
      <c r="D121" s="14">
        <f t="shared" si="9"/>
        <v>0.6319442050716395</v>
      </c>
      <c r="E121" s="15"/>
    </row>
    <row r="122" spans="1:6" ht="24" customHeight="1">
      <c r="A122" s="16" t="s">
        <v>34</v>
      </c>
      <c r="B122" s="23">
        <v>9621.6</v>
      </c>
      <c r="D122" s="10">
        <f t="shared" si="9"/>
        <v>1.2283463360640983</v>
      </c>
      <c r="E122" s="10"/>
      <c r="F122" s="15"/>
    </row>
    <row r="123" spans="1:6" ht="24" customHeight="1">
      <c r="A123" s="16" t="s">
        <v>46</v>
      </c>
      <c r="B123" s="18">
        <v>11501</v>
      </c>
      <c r="D123" s="10">
        <f t="shared" si="9"/>
        <v>1.4682808691977627</v>
      </c>
      <c r="E123" s="10">
        <f>D122+D123+D124</f>
        <v>2.772715840862406</v>
      </c>
      <c r="F123" s="15"/>
    </row>
    <row r="124" spans="1:6" ht="24" customHeight="1">
      <c r="A124" s="16" t="s">
        <v>47</v>
      </c>
      <c r="B124" s="23">
        <v>596</v>
      </c>
      <c r="D124" s="10">
        <f t="shared" si="9"/>
        <v>0.07608863560054488</v>
      </c>
      <c r="E124" s="10">
        <f>B122+B123+B124</f>
        <v>21718.6</v>
      </c>
      <c r="F124" s="15"/>
    </row>
    <row r="125" spans="1:5" ht="24" customHeight="1">
      <c r="A125" s="2" t="s">
        <v>5</v>
      </c>
      <c r="B125" s="6">
        <f>SUM(B112:B124)</f>
        <v>224099.50000000003</v>
      </c>
      <c r="D125" s="14"/>
      <c r="E125" s="15"/>
    </row>
    <row r="126" spans="1:4" ht="24" customHeight="1">
      <c r="A126" s="25" t="s">
        <v>48</v>
      </c>
      <c r="B126" s="25"/>
      <c r="D126" s="21"/>
    </row>
    <row r="127" spans="1:5" ht="24" customHeight="1">
      <c r="A127" s="1" t="s">
        <v>12</v>
      </c>
      <c r="B127" s="5">
        <v>19112.45</v>
      </c>
      <c r="D127" s="14">
        <f>B127/7832.97</f>
        <v>2.440000408529587</v>
      </c>
      <c r="E127" s="15"/>
    </row>
    <row r="128" spans="1:5" ht="24" customHeight="1">
      <c r="A128" s="1" t="s">
        <v>8</v>
      </c>
      <c r="B128" s="4">
        <v>48956.06</v>
      </c>
      <c r="D128" s="14">
        <f aca="true" t="shared" si="10" ref="D128:D136">B128/7832.97</f>
        <v>6.249999680836259</v>
      </c>
      <c r="E128" s="15"/>
    </row>
    <row r="129" spans="1:5" ht="24" customHeight="1">
      <c r="A129" s="1" t="s">
        <v>3</v>
      </c>
      <c r="B129" s="4">
        <v>15665.94</v>
      </c>
      <c r="D129" s="14">
        <f t="shared" si="10"/>
        <v>2</v>
      </c>
      <c r="E129" s="15"/>
    </row>
    <row r="130" spans="1:5" ht="24" customHeight="1">
      <c r="A130" s="1" t="s">
        <v>4</v>
      </c>
      <c r="B130" s="4">
        <v>28903.66</v>
      </c>
      <c r="D130" s="14">
        <f t="shared" si="10"/>
        <v>3.690000089365847</v>
      </c>
      <c r="E130" s="15"/>
    </row>
    <row r="131" spans="1:5" ht="24" customHeight="1">
      <c r="A131" s="1" t="s">
        <v>6</v>
      </c>
      <c r="B131" s="4">
        <v>4796.68</v>
      </c>
      <c r="D131" s="14">
        <f t="shared" si="10"/>
        <v>0.6123705312288953</v>
      </c>
      <c r="E131" s="15"/>
    </row>
    <row r="132" spans="1:5" ht="24" customHeight="1">
      <c r="A132" s="1" t="s">
        <v>9</v>
      </c>
      <c r="B132" s="4">
        <v>4377.97</v>
      </c>
      <c r="D132" s="14">
        <f t="shared" si="10"/>
        <v>0.5589157114095931</v>
      </c>
      <c r="E132" s="14"/>
    </row>
    <row r="133" spans="1:5" ht="24" customHeight="1">
      <c r="A133" s="1" t="s">
        <v>10</v>
      </c>
      <c r="B133" s="4">
        <v>7000</v>
      </c>
      <c r="D133" s="14">
        <f t="shared" si="10"/>
        <v>0.89365847181848</v>
      </c>
      <c r="E133" s="15"/>
    </row>
    <row r="134" spans="1:5" ht="24" customHeight="1">
      <c r="A134" s="7" t="s">
        <v>7</v>
      </c>
      <c r="B134" s="4">
        <v>36188.32</v>
      </c>
      <c r="D134" s="14">
        <f t="shared" si="10"/>
        <v>4.619999821268306</v>
      </c>
      <c r="E134" s="15"/>
    </row>
    <row r="135" spans="1:5" ht="24" customHeight="1">
      <c r="A135" s="24" t="s">
        <v>49</v>
      </c>
      <c r="B135" s="18">
        <v>3583</v>
      </c>
      <c r="D135" s="10">
        <f t="shared" si="10"/>
        <v>0.4574254720750877</v>
      </c>
      <c r="E135" s="10">
        <f>D135+D136</f>
        <v>1.9894114237639107</v>
      </c>
    </row>
    <row r="136" spans="1:6" ht="24" customHeight="1">
      <c r="A136" s="16" t="s">
        <v>50</v>
      </c>
      <c r="B136" s="11">
        <v>12000</v>
      </c>
      <c r="D136" s="10">
        <f t="shared" si="10"/>
        <v>1.531985951688823</v>
      </c>
      <c r="E136" s="10">
        <f>B135+B136</f>
        <v>15583</v>
      </c>
      <c r="F136" s="15"/>
    </row>
    <row r="137" spans="1:5" ht="24" customHeight="1">
      <c r="A137" s="2" t="s">
        <v>5</v>
      </c>
      <c r="B137" s="6">
        <f>SUM(B127:B136)</f>
        <v>180584.08000000002</v>
      </c>
      <c r="D137" s="14"/>
      <c r="E137" s="15"/>
    </row>
    <row r="138" spans="1:4" ht="24" customHeight="1">
      <c r="A138" s="25" t="s">
        <v>51</v>
      </c>
      <c r="B138" s="25"/>
      <c r="D138" s="21"/>
    </row>
    <row r="139" spans="1:5" ht="24" customHeight="1">
      <c r="A139" s="1" t="s">
        <v>12</v>
      </c>
      <c r="B139" s="5">
        <v>19112.45</v>
      </c>
      <c r="D139" s="14">
        <f>B139/7832.97</f>
        <v>2.440000408529587</v>
      </c>
      <c r="E139" s="15"/>
    </row>
    <row r="140" spans="1:5" ht="24" customHeight="1">
      <c r="A140" s="1" t="s">
        <v>8</v>
      </c>
      <c r="B140" s="4">
        <v>48956.06</v>
      </c>
      <c r="D140" s="14">
        <f aca="true" t="shared" si="11" ref="D140:D152">B140/7832.97</f>
        <v>6.249999680836259</v>
      </c>
      <c r="E140" s="15"/>
    </row>
    <row r="141" spans="1:5" ht="24" customHeight="1">
      <c r="A141" s="1" t="s">
        <v>3</v>
      </c>
      <c r="B141" s="4">
        <v>15665.94</v>
      </c>
      <c r="D141" s="14">
        <f t="shared" si="11"/>
        <v>2</v>
      </c>
      <c r="E141" s="15"/>
    </row>
    <row r="142" spans="1:5" ht="24" customHeight="1">
      <c r="A142" s="1" t="s">
        <v>4</v>
      </c>
      <c r="B142" s="4">
        <v>28903.66</v>
      </c>
      <c r="D142" s="14">
        <f t="shared" si="11"/>
        <v>3.690000089365847</v>
      </c>
      <c r="E142" s="15"/>
    </row>
    <row r="143" spans="1:5" ht="24" customHeight="1">
      <c r="A143" s="1" t="s">
        <v>6</v>
      </c>
      <c r="B143" s="4">
        <v>4796.68</v>
      </c>
      <c r="D143" s="14">
        <f t="shared" si="11"/>
        <v>0.6123705312288953</v>
      </c>
      <c r="E143" s="15"/>
    </row>
    <row r="144" spans="1:5" ht="24" customHeight="1">
      <c r="A144" s="1" t="s">
        <v>9</v>
      </c>
      <c r="B144" s="4">
        <v>4377.97</v>
      </c>
      <c r="D144" s="14">
        <f t="shared" si="11"/>
        <v>0.5589157114095931</v>
      </c>
      <c r="E144" s="14"/>
    </row>
    <row r="145" spans="1:5" ht="24" customHeight="1">
      <c r="A145" s="1" t="s">
        <v>10</v>
      </c>
      <c r="B145" s="4">
        <v>6981.63</v>
      </c>
      <c r="D145" s="14">
        <f t="shared" si="11"/>
        <v>0.8913132566574364</v>
      </c>
      <c r="E145" s="15"/>
    </row>
    <row r="146" spans="1:5" ht="24" customHeight="1">
      <c r="A146" s="7" t="s">
        <v>7</v>
      </c>
      <c r="B146" s="4">
        <v>36188.32</v>
      </c>
      <c r="D146" s="14">
        <f t="shared" si="11"/>
        <v>4.619999821268306</v>
      </c>
      <c r="E146" s="15"/>
    </row>
    <row r="147" spans="1:5" ht="24" customHeight="1">
      <c r="A147" s="24" t="s">
        <v>52</v>
      </c>
      <c r="B147" s="18">
        <v>20129.88</v>
      </c>
      <c r="D147" s="14">
        <f t="shared" si="11"/>
        <v>2.5698911140984837</v>
      </c>
      <c r="E147" s="14"/>
    </row>
    <row r="148" spans="1:6" ht="24" customHeight="1">
      <c r="A148" s="16" t="s">
        <v>53</v>
      </c>
      <c r="B148" s="18">
        <v>3888</v>
      </c>
      <c r="D148" s="10">
        <f t="shared" si="11"/>
        <v>0.49636344834717866</v>
      </c>
      <c r="E148" s="10"/>
      <c r="F148" s="15"/>
    </row>
    <row r="149" spans="1:6" ht="24" customHeight="1">
      <c r="A149" s="16" t="s">
        <v>54</v>
      </c>
      <c r="B149" s="18">
        <v>3859</v>
      </c>
      <c r="D149" s="10">
        <f>B149/7832.97</f>
        <v>0.49266114896393065</v>
      </c>
      <c r="E149" s="10"/>
      <c r="F149" s="15"/>
    </row>
    <row r="150" spans="1:6" ht="24" customHeight="1">
      <c r="A150" s="16" t="s">
        <v>55</v>
      </c>
      <c r="B150" s="16">
        <v>738</v>
      </c>
      <c r="D150" s="10">
        <f>B150/7832.97</f>
        <v>0.09421713602886261</v>
      </c>
      <c r="E150" s="10"/>
      <c r="F150" s="15"/>
    </row>
    <row r="151" spans="1:6" ht="24" customHeight="1">
      <c r="A151" s="16" t="s">
        <v>56</v>
      </c>
      <c r="B151" s="16">
        <v>2136</v>
      </c>
      <c r="D151" s="10">
        <f>B151/7832.97</f>
        <v>0.2726934994006105</v>
      </c>
      <c r="E151" s="10">
        <f>D148+D149+D150+D151+D152</f>
        <v>3.2812279378064773</v>
      </c>
      <c r="F151" s="15"/>
    </row>
    <row r="152" spans="1:6" ht="24" customHeight="1">
      <c r="A152" s="16" t="s">
        <v>57</v>
      </c>
      <c r="B152" s="11">
        <v>15080.76</v>
      </c>
      <c r="D152" s="10">
        <f t="shared" si="11"/>
        <v>1.9252927050658946</v>
      </c>
      <c r="E152" s="10">
        <f>B148+B149+B150+B151+B152</f>
        <v>25701.760000000002</v>
      </c>
      <c r="F152" s="15"/>
    </row>
    <row r="153" spans="1:5" ht="24" customHeight="1">
      <c r="A153" s="2" t="s">
        <v>5</v>
      </c>
      <c r="B153" s="6">
        <f>SUM(B139:B152)</f>
        <v>210814.35000000003</v>
      </c>
      <c r="D153" s="14"/>
      <c r="E153" s="15"/>
    </row>
    <row r="154" spans="1:4" ht="24" customHeight="1">
      <c r="A154" s="25" t="s">
        <v>58</v>
      </c>
      <c r="B154" s="25"/>
      <c r="D154" s="21"/>
    </row>
    <row r="155" spans="1:5" ht="24" customHeight="1">
      <c r="A155" s="1" t="s">
        <v>12</v>
      </c>
      <c r="B155" s="5">
        <v>19112.45</v>
      </c>
      <c r="D155" s="14">
        <f>B155/7832.97</f>
        <v>2.440000408529587</v>
      </c>
      <c r="E155" s="15"/>
    </row>
    <row r="156" spans="1:5" ht="24" customHeight="1">
      <c r="A156" s="1" t="s">
        <v>8</v>
      </c>
      <c r="B156" s="4">
        <v>48956.06</v>
      </c>
      <c r="D156" s="14">
        <f aca="true" t="shared" si="12" ref="D156:D164">B156/7832.97</f>
        <v>6.249999680836259</v>
      </c>
      <c r="E156" s="15"/>
    </row>
    <row r="157" spans="1:5" ht="24" customHeight="1">
      <c r="A157" s="1" t="s">
        <v>3</v>
      </c>
      <c r="B157" s="4">
        <v>15665.94</v>
      </c>
      <c r="D157" s="14">
        <f t="shared" si="12"/>
        <v>2</v>
      </c>
      <c r="E157" s="15"/>
    </row>
    <row r="158" spans="1:5" ht="24" customHeight="1">
      <c r="A158" s="1" t="s">
        <v>4</v>
      </c>
      <c r="B158" s="4">
        <v>28903.66</v>
      </c>
      <c r="D158" s="14">
        <f t="shared" si="12"/>
        <v>3.690000089365847</v>
      </c>
      <c r="E158" s="15"/>
    </row>
    <row r="159" spans="1:5" ht="24" customHeight="1">
      <c r="A159" s="1" t="s">
        <v>6</v>
      </c>
      <c r="B159" s="4">
        <v>4796.68</v>
      </c>
      <c r="D159" s="14">
        <f t="shared" si="12"/>
        <v>0.6123705312288953</v>
      </c>
      <c r="E159" s="15"/>
    </row>
    <row r="160" spans="1:5" ht="24" customHeight="1">
      <c r="A160" s="1" t="s">
        <v>9</v>
      </c>
      <c r="B160" s="4">
        <v>4377.97</v>
      </c>
      <c r="D160" s="14">
        <f t="shared" si="12"/>
        <v>0.5589157114095931</v>
      </c>
      <c r="E160" s="14"/>
    </row>
    <row r="161" spans="1:5" ht="24" customHeight="1">
      <c r="A161" s="1" t="s">
        <v>10</v>
      </c>
      <c r="B161" s="4">
        <v>7000</v>
      </c>
      <c r="D161" s="14">
        <f t="shared" si="12"/>
        <v>0.89365847181848</v>
      </c>
      <c r="E161" s="15"/>
    </row>
    <row r="162" spans="1:5" ht="24" customHeight="1">
      <c r="A162" s="7" t="s">
        <v>7</v>
      </c>
      <c r="B162" s="4">
        <v>36188.32</v>
      </c>
      <c r="D162" s="14">
        <f t="shared" si="12"/>
        <v>4.619999821268306</v>
      </c>
      <c r="E162" s="15"/>
    </row>
    <row r="163" spans="1:5" ht="24" customHeight="1">
      <c r="A163" s="24" t="s">
        <v>20</v>
      </c>
      <c r="B163" s="18">
        <v>4371.57</v>
      </c>
      <c r="D163" s="14">
        <f t="shared" si="12"/>
        <v>0.5580986522353589</v>
      </c>
      <c r="E163" s="14"/>
    </row>
    <row r="164" spans="1:6" ht="24" customHeight="1">
      <c r="A164" s="17" t="s">
        <v>59</v>
      </c>
      <c r="B164" s="4">
        <v>1980</v>
      </c>
      <c r="D164" s="10">
        <f t="shared" si="12"/>
        <v>0.2527776820286558</v>
      </c>
      <c r="E164" s="10"/>
      <c r="F164" s="15"/>
    </row>
    <row r="165" spans="1:6" ht="24" customHeight="1">
      <c r="A165" s="17" t="s">
        <v>60</v>
      </c>
      <c r="B165" s="19">
        <v>5598</v>
      </c>
      <c r="D165" s="10">
        <f>B165/7832.97</f>
        <v>0.7146714464628359</v>
      </c>
      <c r="E165" s="10">
        <f>D164+D165+D166</f>
        <v>0.99030125227085</v>
      </c>
      <c r="F165" s="15"/>
    </row>
    <row r="166" spans="1:6" ht="24" customHeight="1">
      <c r="A166" s="17" t="s">
        <v>61</v>
      </c>
      <c r="B166" s="19">
        <v>179</v>
      </c>
      <c r="D166" s="10">
        <f>B166/7832.97</f>
        <v>0.022852123779358274</v>
      </c>
      <c r="E166" s="10">
        <f>B164+B165+B166</f>
        <v>7757</v>
      </c>
      <c r="F166" s="15"/>
    </row>
    <row r="167" spans="1:5" ht="24" customHeight="1">
      <c r="A167" s="2" t="s">
        <v>5</v>
      </c>
      <c r="B167" s="6">
        <f>SUM(B155:B166)</f>
        <v>177129.65000000002</v>
      </c>
      <c r="D167" s="14"/>
      <c r="E167" s="15"/>
    </row>
  </sheetData>
  <sheetProtection/>
  <mergeCells count="13">
    <mergeCell ref="A1:B1"/>
    <mergeCell ref="A3:B3"/>
    <mergeCell ref="A17:B17"/>
    <mergeCell ref="A28:B28"/>
    <mergeCell ref="A39:B39"/>
    <mergeCell ref="A154:B154"/>
    <mergeCell ref="A58:B58"/>
    <mergeCell ref="A138:B138"/>
    <mergeCell ref="A126:B126"/>
    <mergeCell ref="A111:B111"/>
    <mergeCell ref="A97:B97"/>
    <mergeCell ref="A85:B85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2018-07-26T05:38:08Z</cp:lastPrinted>
  <dcterms:created xsi:type="dcterms:W3CDTF">1996-10-08T23:32:33Z</dcterms:created>
  <dcterms:modified xsi:type="dcterms:W3CDTF">2024-01-23T13:20:35Z</dcterms:modified>
  <cp:category/>
  <cp:version/>
  <cp:contentType/>
  <cp:contentStatus/>
</cp:coreProperties>
</file>